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90" windowWidth="15195" windowHeight="8700" tabRatio="301"/>
  </bookViews>
  <sheets>
    <sheet name="InvestGraf " sheetId="4" r:id="rId1"/>
  </sheets>
  <calcPr calcId="125725"/>
</workbook>
</file>

<file path=xl/calcChain.xml><?xml version="1.0" encoding="utf-8"?>
<calcChain xmlns="http://schemas.openxmlformats.org/spreadsheetml/2006/main">
  <c r="B13" i="4"/>
  <c r="B44"/>
  <c r="B45" s="1"/>
  <c r="C45" s="1"/>
  <c r="C15"/>
  <c r="C17" s="1"/>
  <c r="B42"/>
  <c r="C42" a="1"/>
  <c r="C42" l="1"/>
  <c r="B43"/>
  <c r="C43" s="1"/>
  <c r="C44"/>
  <c r="B46"/>
  <c r="C46" s="1"/>
</calcChain>
</file>

<file path=xl/sharedStrings.xml><?xml version="1.0" encoding="utf-8"?>
<sst xmlns="http://schemas.openxmlformats.org/spreadsheetml/2006/main" count="14" uniqueCount="11">
  <si>
    <t xml:space="preserve">Capital acumulado no final:  </t>
  </si>
  <si>
    <t>*</t>
  </si>
  <si>
    <t>célular amarelas</t>
  </si>
  <si>
    <t>( * ) preencher somente as</t>
  </si>
  <si>
    <t>PLANILHA SIMULADORA DE INVESTIMENTO COM JUROS COMPOSTOS</t>
  </si>
  <si>
    <t>http://www.investgraf.com</t>
  </si>
  <si>
    <t xml:space="preserve">Número de aplicações mensais (ex: 10 anos = 120 aplics. mensais; 25 anos = 300 aplics) </t>
  </si>
  <si>
    <t xml:space="preserve">Taxa de rentabilidade anual (ex: 20% ao ano) </t>
  </si>
  <si>
    <t xml:space="preserve">Taxa de rentabilidade mensal </t>
  </si>
  <si>
    <t xml:space="preserve">Capital Inicial </t>
  </si>
  <si>
    <r>
      <t xml:space="preserve">                   </t>
    </r>
    <r>
      <rPr>
        <b/>
        <sz val="14"/>
        <color indexed="23"/>
        <rFont val="Arial"/>
        <family val="2"/>
      </rPr>
      <t xml:space="preserve">I  </t>
    </r>
    <r>
      <rPr>
        <b/>
        <sz val="14"/>
        <color indexed="8"/>
        <rFont val="Arial"/>
        <family val="2"/>
      </rPr>
      <t xml:space="preserve">  </t>
    </r>
    <r>
      <rPr>
        <b/>
        <sz val="10"/>
        <color indexed="8"/>
        <rFont val="Arial Narrow"/>
        <family val="2"/>
      </rPr>
      <t>Investimentos por Análise Técnica Gráfica</t>
    </r>
    <r>
      <rPr>
        <b/>
        <sz val="10"/>
        <color indexed="8"/>
        <rFont val="Arial"/>
        <family val="2"/>
      </rPr>
      <t xml:space="preserve">   </t>
    </r>
  </si>
</sst>
</file>

<file path=xl/styles.xml><?xml version="1.0" encoding="utf-8"?>
<styleSheet xmlns="http://schemas.openxmlformats.org/spreadsheetml/2006/main">
  <numFmts count="3">
    <numFmt numFmtId="164" formatCode="&quot;R$ &quot;#,##0.00_);\(&quot;R$ &quot;#,##0.00\)"/>
    <numFmt numFmtId="165" formatCode="0.0%"/>
    <numFmt numFmtId="166" formatCode="&quot;$ &quot;#,##0.00_);[Red]\(&quot;$ &quot;#,##0.00\)"/>
  </numFmts>
  <fonts count="30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2"/>
      <color indexed="53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14"/>
      <color indexed="8"/>
      <name val="Arial"/>
      <family val="2"/>
    </font>
    <font>
      <u/>
      <sz val="9"/>
      <color indexed="12"/>
      <name val="Arial Narrow"/>
      <family val="2"/>
    </font>
    <font>
      <b/>
      <sz val="10"/>
      <color indexed="10"/>
      <name val="Tahoma"/>
      <family val="2"/>
    </font>
    <font>
      <sz val="10"/>
      <color indexed="9"/>
      <name val="Verdana"/>
      <family val="2"/>
    </font>
    <font>
      <b/>
      <sz val="14"/>
      <color indexed="8"/>
      <name val="Arial"/>
      <family val="2"/>
    </font>
    <font>
      <b/>
      <sz val="14"/>
      <color indexed="23"/>
      <name val="Arial"/>
      <family val="2"/>
    </font>
    <font>
      <b/>
      <sz val="12"/>
      <color indexed="63"/>
      <name val="Arial"/>
      <family val="2"/>
    </font>
    <font>
      <b/>
      <sz val="9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6"/>
      <name val="Tahoma"/>
      <family val="2"/>
    </font>
    <font>
      <b/>
      <sz val="10"/>
      <color indexed="16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b/>
      <sz val="10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166" fontId="3" fillId="0" borderId="0" xfId="0" applyNumberFormat="1" applyFont="1" applyProtection="1"/>
    <xf numFmtId="0" fontId="13" fillId="0" borderId="0" xfId="0" applyFont="1" applyFill="1" applyBorder="1" applyProtection="1"/>
    <xf numFmtId="0" fontId="3" fillId="0" borderId="0" xfId="0" applyFont="1" applyFill="1" applyBorder="1" applyProtection="1"/>
    <xf numFmtId="3" fontId="14" fillId="2" borderId="0" xfId="0" applyNumberFormat="1" applyFon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horizontal="right"/>
    </xf>
    <xf numFmtId="165" fontId="10" fillId="0" borderId="1" xfId="2" applyNumberFormat="1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right"/>
    </xf>
    <xf numFmtId="0" fontId="18" fillId="2" borderId="0" xfId="0" applyFont="1" applyFill="1" applyBorder="1" applyProtection="1"/>
    <xf numFmtId="0" fontId="16" fillId="0" borderId="0" xfId="1" applyFont="1" applyFill="1" applyBorder="1" applyAlignment="1" applyProtection="1">
      <alignment horizontal="center"/>
    </xf>
    <xf numFmtId="0" fontId="22" fillId="3" borderId="5" xfId="0" applyFont="1" applyFill="1" applyBorder="1" applyProtection="1"/>
    <xf numFmtId="0" fontId="23" fillId="3" borderId="6" xfId="0" applyFont="1" applyFill="1" applyBorder="1" applyProtection="1"/>
    <xf numFmtId="0" fontId="6" fillId="4" borderId="7" xfId="0" applyFont="1" applyFill="1" applyBorder="1" applyAlignment="1" applyProtection="1">
      <alignment horizontal="right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Protection="1"/>
    <xf numFmtId="0" fontId="3" fillId="3" borderId="10" xfId="0" applyFont="1" applyFill="1" applyBorder="1" applyProtection="1"/>
    <xf numFmtId="3" fontId="9" fillId="5" borderId="1" xfId="0" applyNumberFormat="1" applyFont="1" applyFill="1" applyBorder="1" applyAlignment="1" applyProtection="1">
      <alignment horizontal="center"/>
      <protection locked="0"/>
    </xf>
    <xf numFmtId="164" fontId="9" fillId="5" borderId="1" xfId="0" applyNumberFormat="1" applyFont="1" applyFill="1" applyBorder="1" applyAlignment="1" applyProtection="1">
      <alignment horizontal="center"/>
      <protection locked="0"/>
    </xf>
    <xf numFmtId="165" fontId="9" fillId="5" borderId="1" xfId="2" applyNumberFormat="1" applyFont="1" applyFill="1" applyBorder="1" applyAlignment="1" applyProtection="1">
      <alignment horizontal="center"/>
      <protection locked="0"/>
    </xf>
    <xf numFmtId="0" fontId="25" fillId="5" borderId="11" xfId="0" applyFont="1" applyFill="1" applyBorder="1" applyAlignment="1" applyProtection="1">
      <alignment horizontal="center"/>
    </xf>
    <xf numFmtId="0" fontId="25" fillId="5" borderId="7" xfId="0" applyFont="1" applyFill="1" applyBorder="1" applyAlignment="1" applyProtection="1">
      <alignment horizontal="center"/>
    </xf>
    <xf numFmtId="0" fontId="3" fillId="0" borderId="12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0" xfId="0" applyFont="1" applyBorder="1" applyProtection="1"/>
    <xf numFmtId="0" fontId="0" fillId="0" borderId="0" xfId="0" applyBorder="1"/>
    <xf numFmtId="0" fontId="3" fillId="0" borderId="16" xfId="0" applyFont="1" applyBorder="1" applyProtection="1"/>
    <xf numFmtId="0" fontId="15" fillId="0" borderId="0" xfId="0" applyFont="1" applyBorder="1"/>
    <xf numFmtId="0" fontId="3" fillId="0" borderId="15" xfId="0" applyFont="1" applyFill="1" applyBorder="1" applyProtection="1"/>
    <xf numFmtId="0" fontId="24" fillId="0" borderId="16" xfId="0" applyFont="1" applyBorder="1" applyProtection="1"/>
    <xf numFmtId="0" fontId="17" fillId="0" borderId="16" xfId="0" applyFont="1" applyBorder="1" applyProtection="1"/>
    <xf numFmtId="0" fontId="7" fillId="0" borderId="0" xfId="0" applyFont="1" applyBorder="1" applyProtection="1"/>
    <xf numFmtId="0" fontId="12" fillId="0" borderId="15" xfId="0" applyFont="1" applyFill="1" applyBorder="1" applyProtection="1"/>
    <xf numFmtId="0" fontId="12" fillId="0" borderId="16" xfId="0" applyFont="1" applyFill="1" applyBorder="1" applyProtection="1"/>
    <xf numFmtId="0" fontId="3" fillId="0" borderId="16" xfId="0" applyFont="1" applyFill="1" applyBorder="1" applyProtection="1"/>
    <xf numFmtId="0" fontId="3" fillId="0" borderId="17" xfId="0" applyFont="1" applyFill="1" applyBorder="1" applyProtection="1"/>
    <xf numFmtId="3" fontId="14" fillId="2" borderId="18" xfId="0" applyNumberFormat="1" applyFont="1" applyFill="1" applyBorder="1" applyAlignment="1" applyProtection="1">
      <alignment horizontal="center"/>
    </xf>
    <xf numFmtId="164" fontId="14" fillId="2" borderId="18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Protection="1"/>
    <xf numFmtId="0" fontId="15" fillId="0" borderId="0" xfId="0" applyFont="1" applyBorder="1" applyAlignment="1">
      <alignment horizontal="right"/>
    </xf>
    <xf numFmtId="0" fontId="11" fillId="2" borderId="20" xfId="0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1" fillId="2" borderId="20" xfId="0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Porcentagem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399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 Valor Acumulado  x  Num. Aplicações  </a:t>
            </a:r>
          </a:p>
        </c:rich>
      </c:tx>
      <c:layout>
        <c:manualLayout>
          <c:xMode val="edge"/>
          <c:yMode val="edge"/>
          <c:x val="0.14413085412516208"/>
          <c:y val="0.1562505204090868"/>
        </c:manualLayout>
      </c:layout>
      <c:spPr>
        <a:solidFill>
          <a:srgbClr val="9BBB59">
            <a:alpha val="27059"/>
          </a:srgbClr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2.6745933223681594E-2"/>
          <c:y val="0.14583382783280383"/>
          <c:w val="0.9539382849779765"/>
          <c:h val="0.61458541729538763"/>
        </c:manualLayout>
      </c:layout>
      <c:barChart>
        <c:barDir val="col"/>
        <c:grouping val="clustered"/>
        <c:ser>
          <c:idx val="0"/>
          <c:order val="0"/>
          <c:tx>
            <c:v>Valor Acumulado</c:v>
          </c:tx>
          <c:spPr>
            <a:solidFill>
              <a:srgbClr val="9BBB59">
                <a:alpha val="50196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'InvestGraf '!$B$42:$B$46</c:f>
              <c:numCache>
                <c:formatCode>#,##0</c:formatCode>
                <c:ptCount val="4"/>
                <c:pt idx="0">
                  <c:v>96</c:v>
                </c:pt>
                <c:pt idx="1">
                  <c:v>120</c:v>
                </c:pt>
                <c:pt idx="2">
                  <c:v>150</c:v>
                </c:pt>
                <c:pt idx="3">
                  <c:v>180</c:v>
                </c:pt>
              </c:numCache>
            </c:numRef>
          </c:cat>
          <c:val>
            <c:numRef>
              <c:f>'InvestGraf '!$C$42:$C$46</c:f>
              <c:numCache>
                <c:formatCode>"R$ "#,##0.00_);\("R$ "#,##0.00\)</c:formatCode>
                <c:ptCount val="4"/>
                <c:pt idx="0">
                  <c:v>708726.67159579729</c:v>
                </c:pt>
                <c:pt idx="1">
                  <c:v>1204036.4749071368</c:v>
                </c:pt>
                <c:pt idx="2">
                  <c:v>2269798.0418843599</c:v>
                </c:pt>
                <c:pt idx="3">
                  <c:v>4206975.279146811</c:v>
                </c:pt>
              </c:numCache>
            </c:numRef>
          </c:val>
        </c:ser>
        <c:axId val="57064064"/>
        <c:axId val="67326720"/>
      </c:barChart>
      <c:catAx>
        <c:axId val="5706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Numero de aplicações</a:t>
                </a:r>
              </a:p>
            </c:rich>
          </c:tx>
          <c:layout>
            <c:manualLayout>
              <c:xMode val="edge"/>
              <c:yMode val="edge"/>
              <c:x val="0.41010435442557625"/>
              <c:y val="0.8541696081093312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7326720"/>
        <c:crosses val="autoZero"/>
        <c:auto val="1"/>
        <c:lblAlgn val="ctr"/>
        <c:lblOffset val="100"/>
        <c:tickLblSkip val="1"/>
        <c:tickMarkSkip val="1"/>
      </c:catAx>
      <c:valAx>
        <c:axId val="67326720"/>
        <c:scaling>
          <c:orientation val="minMax"/>
        </c:scaling>
        <c:axPos val="l"/>
        <c:numFmt formatCode="&quot;R$ &quot;#,##0.00_);\(&quot;R$ &quot;#,##0.00\)" sourceLinked="1"/>
        <c:majorTickMark val="none"/>
        <c:tickLblPos val="none"/>
        <c:spPr>
          <a:ln w="9525">
            <a:noFill/>
          </a:ln>
        </c:spPr>
        <c:crossAx val="5706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89" l="0.78740157499999996" r="0.78740157499999996" t="0.98425196899999989" header="0.4921259850000001" footer="0.492125985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76200</xdr:colOff>
      <xdr:row>35</xdr:row>
      <xdr:rowOff>142875</xdr:rowOff>
    </xdr:to>
    <xdr:graphicFrame macro="">
      <xdr:nvGraphicFramePr>
        <xdr:cNvPr id="4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2</xdr:row>
      <xdr:rowOff>152400</xdr:rowOff>
    </xdr:from>
    <xdr:to>
      <xdr:col>1</xdr:col>
      <xdr:colOff>1695450</xdr:colOff>
      <xdr:row>3</xdr:row>
      <xdr:rowOff>200025</xdr:rowOff>
    </xdr:to>
    <xdr:pic>
      <xdr:nvPicPr>
        <xdr:cNvPr id="4134" name="Picture 20" descr="InvestGraf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428625"/>
          <a:ext cx="1657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1</xdr:row>
      <xdr:rowOff>9525</xdr:rowOff>
    </xdr:from>
    <xdr:to>
      <xdr:col>2</xdr:col>
      <xdr:colOff>1933575</xdr:colOff>
      <xdr:row>5</xdr:row>
      <xdr:rowOff>128509</xdr:rowOff>
    </xdr:to>
    <xdr:pic>
      <xdr:nvPicPr>
        <xdr:cNvPr id="4135" name="Picture 21" descr="bul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14950" y="285750"/>
          <a:ext cx="1247775" cy="900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estgraf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3"/>
  <dimension ref="A1:I48"/>
  <sheetViews>
    <sheetView showGridLines="0" tabSelected="1" workbookViewId="0">
      <selection activeCell="B14" sqref="B14"/>
    </sheetView>
  </sheetViews>
  <sheetFormatPr defaultRowHeight="12.75"/>
  <cols>
    <col min="1" max="1" width="6" style="1" customWidth="1"/>
    <col min="2" max="2" width="63.42578125" style="1" customWidth="1"/>
    <col min="3" max="3" width="30.28515625" style="1" customWidth="1"/>
    <col min="4" max="4" width="6.7109375" style="1" customWidth="1"/>
    <col min="5" max="5" width="12.42578125" style="1" customWidth="1"/>
    <col min="6" max="6" width="11.42578125" style="1" bestFit="1" customWidth="1"/>
    <col min="7" max="16384" width="9.140625" style="1"/>
  </cols>
  <sheetData>
    <row r="1" spans="1:9" ht="21.75" customHeight="1">
      <c r="A1" s="26"/>
      <c r="B1" s="27"/>
      <c r="C1" s="27"/>
      <c r="D1" s="28"/>
    </row>
    <row r="2" spans="1:9">
      <c r="A2" s="29"/>
      <c r="B2" s="30"/>
      <c r="C2" s="30"/>
      <c r="D2" s="32"/>
    </row>
    <row r="3" spans="1:9">
      <c r="A3" s="29"/>
      <c r="B3" s="30"/>
      <c r="C3" s="31"/>
      <c r="D3" s="32"/>
    </row>
    <row r="4" spans="1:9" ht="18">
      <c r="A4" s="29"/>
      <c r="B4" s="45" t="s">
        <v>10</v>
      </c>
      <c r="C4" s="31"/>
      <c r="D4" s="32"/>
    </row>
    <row r="5" spans="1:9" ht="18">
      <c r="A5" s="29"/>
      <c r="B5" s="33"/>
      <c r="C5" s="30"/>
      <c r="D5" s="32"/>
    </row>
    <row r="6" spans="1:9" ht="27" customHeight="1">
      <c r="A6" s="29"/>
      <c r="B6" s="30"/>
      <c r="C6" s="30"/>
      <c r="D6" s="32"/>
    </row>
    <row r="7" spans="1:9">
      <c r="A7" s="34"/>
      <c r="B7" s="19"/>
      <c r="C7" s="20"/>
      <c r="D7" s="32"/>
    </row>
    <row r="8" spans="1:9" ht="11.25" customHeight="1">
      <c r="A8" s="29"/>
      <c r="B8" s="30"/>
      <c r="C8" s="30"/>
      <c r="D8" s="32"/>
    </row>
    <row r="9" spans="1:9" ht="25.5" customHeight="1" thickBot="1">
      <c r="A9" s="29"/>
      <c r="B9" s="50" t="s">
        <v>4</v>
      </c>
      <c r="C9" s="50"/>
      <c r="D9" s="32"/>
    </row>
    <row r="10" spans="1:9" ht="17.25" customHeight="1" thickBot="1">
      <c r="A10" s="29"/>
      <c r="B10" s="46"/>
      <c r="C10" s="46"/>
      <c r="D10" s="32"/>
    </row>
    <row r="11" spans="1:9" ht="9.75" customHeight="1" thickBot="1">
      <c r="A11" s="29"/>
      <c r="B11" s="16"/>
      <c r="C11" s="15"/>
      <c r="D11" s="32"/>
    </row>
    <row r="12" spans="1:9" ht="13.5" thickBot="1">
      <c r="A12" s="29"/>
      <c r="B12" s="10" t="s">
        <v>6</v>
      </c>
      <c r="C12" s="21">
        <v>120</v>
      </c>
      <c r="D12" s="35" t="s">
        <v>1</v>
      </c>
      <c r="G12" s="2"/>
      <c r="H12" s="2"/>
      <c r="I12" s="2"/>
    </row>
    <row r="13" spans="1:9" ht="13.5" thickBot="1">
      <c r="A13" s="29"/>
      <c r="B13" s="11" t="str">
        <f>"Valor das "&amp;TEXT(C12,"#.###")&amp;" aplicações mensais"</f>
        <v>Valor das 120 aplicações mensais</v>
      </c>
      <c r="C13" s="22">
        <v>2000</v>
      </c>
      <c r="D13" s="35" t="s">
        <v>1</v>
      </c>
      <c r="G13" s="2"/>
      <c r="H13" s="2"/>
      <c r="I13" s="2"/>
    </row>
    <row r="14" spans="1:9" ht="13.5" thickBot="1">
      <c r="A14" s="29"/>
      <c r="B14" s="11" t="s">
        <v>7</v>
      </c>
      <c r="C14" s="23">
        <v>0.27</v>
      </c>
      <c r="D14" s="35" t="s">
        <v>1</v>
      </c>
      <c r="G14" s="2"/>
      <c r="H14" s="2"/>
      <c r="I14" s="2"/>
    </row>
    <row r="15" spans="1:9" ht="13.5" thickBot="1">
      <c r="A15" s="29"/>
      <c r="B15" s="11" t="s">
        <v>8</v>
      </c>
      <c r="C15" s="9">
        <f>(1+C14)^(1/12)-1</f>
        <v>2.0117763495523189E-2</v>
      </c>
      <c r="D15" s="36"/>
      <c r="G15" s="3"/>
      <c r="H15" s="3"/>
      <c r="I15" s="3"/>
    </row>
    <row r="16" spans="1:9" ht="13.5" thickBot="1">
      <c r="A16" s="29"/>
      <c r="B16" s="12" t="s">
        <v>9</v>
      </c>
      <c r="C16" s="22">
        <v>20000</v>
      </c>
      <c r="D16" s="35" t="s">
        <v>1</v>
      </c>
      <c r="G16" s="3"/>
      <c r="H16" s="3"/>
      <c r="I16" s="3"/>
    </row>
    <row r="17" spans="1:9" ht="16.5" customHeight="1" thickBot="1">
      <c r="A17" s="29"/>
      <c r="B17" s="17" t="s">
        <v>0</v>
      </c>
      <c r="C17" s="18">
        <f>FV(C15,C12,-C13,-C16,0)</f>
        <v>1204036.4749071368</v>
      </c>
      <c r="D17" s="32"/>
      <c r="G17" s="3"/>
      <c r="H17" s="3"/>
      <c r="I17" s="3"/>
    </row>
    <row r="18" spans="1:9">
      <c r="A18" s="29"/>
      <c r="B18" s="37"/>
      <c r="C18" s="24" t="s">
        <v>3</v>
      </c>
      <c r="D18" s="32"/>
      <c r="G18" s="3"/>
      <c r="H18" s="3"/>
      <c r="I18" s="3"/>
    </row>
    <row r="19" spans="1:9" ht="13.5" thickBot="1">
      <c r="A19" s="29"/>
      <c r="B19" s="37"/>
      <c r="C19" s="25" t="s">
        <v>2</v>
      </c>
      <c r="D19" s="32"/>
      <c r="G19" s="3"/>
      <c r="H19" s="3"/>
      <c r="I19" s="3"/>
    </row>
    <row r="20" spans="1:9" ht="30.75" customHeight="1">
      <c r="A20" s="29"/>
      <c r="B20" s="37"/>
      <c r="C20" s="37"/>
      <c r="D20" s="32"/>
      <c r="G20" s="3"/>
      <c r="H20" s="3"/>
      <c r="I20" s="3"/>
    </row>
    <row r="21" spans="1:9">
      <c r="A21" s="29"/>
      <c r="B21" s="37"/>
      <c r="C21" s="37"/>
      <c r="D21" s="32"/>
    </row>
    <row r="22" spans="1:9" ht="6" customHeight="1">
      <c r="A22" s="29"/>
      <c r="B22" s="37"/>
      <c r="C22" s="37"/>
      <c r="D22" s="32"/>
    </row>
    <row r="23" spans="1:9" ht="21" customHeight="1">
      <c r="A23" s="29"/>
      <c r="B23" s="37"/>
      <c r="C23" s="37"/>
      <c r="D23" s="32"/>
    </row>
    <row r="24" spans="1:9">
      <c r="A24" s="29"/>
      <c r="B24" s="37"/>
      <c r="C24" s="37"/>
      <c r="D24" s="32"/>
    </row>
    <row r="25" spans="1:9">
      <c r="A25" s="29"/>
      <c r="B25" s="37"/>
      <c r="C25" s="37"/>
      <c r="D25" s="32"/>
    </row>
    <row r="26" spans="1:9">
      <c r="A26" s="29"/>
      <c r="B26" s="37"/>
      <c r="C26" s="37"/>
      <c r="D26" s="32"/>
    </row>
    <row r="27" spans="1:9">
      <c r="A27" s="29"/>
      <c r="B27" s="37"/>
      <c r="C27" s="37"/>
      <c r="D27" s="32"/>
      <c r="E27" s="4"/>
    </row>
    <row r="28" spans="1:9">
      <c r="A28" s="29"/>
      <c r="B28" s="37"/>
      <c r="C28" s="37"/>
      <c r="D28" s="32"/>
    </row>
    <row r="29" spans="1:9">
      <c r="A29" s="29"/>
      <c r="B29" s="37"/>
      <c r="C29" s="37"/>
      <c r="D29" s="32"/>
    </row>
    <row r="30" spans="1:9">
      <c r="A30" s="29"/>
      <c r="B30" s="37"/>
      <c r="C30" s="37"/>
      <c r="D30" s="32"/>
    </row>
    <row r="31" spans="1:9">
      <c r="A31" s="29"/>
      <c r="B31" s="37"/>
      <c r="C31" s="37"/>
      <c r="D31" s="32"/>
    </row>
    <row r="32" spans="1:9">
      <c r="A32" s="29"/>
      <c r="B32" s="37"/>
      <c r="C32" s="37"/>
      <c r="D32" s="32"/>
    </row>
    <row r="33" spans="1:4">
      <c r="A33" s="29"/>
      <c r="B33" s="37"/>
      <c r="C33" s="37"/>
      <c r="D33" s="32"/>
    </row>
    <row r="34" spans="1:4">
      <c r="A34" s="29"/>
      <c r="B34" s="37"/>
      <c r="C34" s="37"/>
      <c r="D34" s="32"/>
    </row>
    <row r="35" spans="1:4" ht="13.5" customHeight="1">
      <c r="A35" s="38"/>
      <c r="B35" s="5"/>
      <c r="C35" s="5"/>
      <c r="D35" s="39"/>
    </row>
    <row r="36" spans="1:4" ht="13.5" customHeight="1">
      <c r="A36" s="38"/>
      <c r="B36" s="5"/>
      <c r="C36" s="5"/>
      <c r="D36" s="39"/>
    </row>
    <row r="37" spans="1:4" ht="13.5" customHeight="1">
      <c r="A37" s="38"/>
      <c r="B37" s="5"/>
      <c r="C37" s="5"/>
      <c r="D37" s="39"/>
    </row>
    <row r="38" spans="1:4" ht="13.5" customHeight="1">
      <c r="A38" s="38"/>
      <c r="B38" s="5"/>
      <c r="C38" s="5"/>
      <c r="D38" s="39"/>
    </row>
    <row r="39" spans="1:4" ht="17.25" customHeight="1">
      <c r="A39" s="38"/>
      <c r="B39" s="47" t="s">
        <v>5</v>
      </c>
      <c r="C39" s="48"/>
      <c r="D39" s="39"/>
    </row>
    <row r="40" spans="1:4" ht="17.25" hidden="1" customHeight="1">
      <c r="A40" s="38"/>
      <c r="B40" s="14"/>
      <c r="C40" s="14"/>
      <c r="D40" s="39"/>
    </row>
    <row r="41" spans="1:4" hidden="1">
      <c r="A41" s="34"/>
      <c r="B41" s="47"/>
      <c r="C41" s="49"/>
      <c r="D41" s="40"/>
    </row>
    <row r="42" spans="1:4" ht="12" hidden="1" customHeight="1">
      <c r="A42" s="34"/>
      <c r="B42" s="7">
        <f>B44/1.5</f>
        <v>80</v>
      </c>
      <c r="C42" s="8">
        <f t="array" ref="C42:C46">FV($C$15,B42:B46,-$C$13,-$C$16,0)</f>
        <v>488186.12027646869</v>
      </c>
      <c r="D42" s="40"/>
    </row>
    <row r="43" spans="1:4">
      <c r="A43" s="41"/>
      <c r="B43" s="42">
        <f>B44/1.25</f>
        <v>96</v>
      </c>
      <c r="C43" s="43">
        <v>708726.67159579729</v>
      </c>
      <c r="D43" s="44"/>
    </row>
    <row r="44" spans="1:4">
      <c r="A44" s="6"/>
      <c r="B44" s="7">
        <f>C12</f>
        <v>120</v>
      </c>
      <c r="C44" s="8">
        <v>1204036.4749071368</v>
      </c>
      <c r="D44" s="6"/>
    </row>
    <row r="45" spans="1:4">
      <c r="A45" s="6"/>
      <c r="B45" s="7">
        <f>B44*1.25</f>
        <v>150</v>
      </c>
      <c r="C45" s="8">
        <v>2269798.0418843599</v>
      </c>
      <c r="D45" s="6"/>
    </row>
    <row r="46" spans="1:4">
      <c r="A46" s="6"/>
      <c r="B46" s="7">
        <f>B44*1.5</f>
        <v>180</v>
      </c>
      <c r="C46" s="8">
        <v>4206975.279146811</v>
      </c>
      <c r="D46" s="6"/>
    </row>
    <row r="47" spans="1:4">
      <c r="A47" s="6"/>
      <c r="B47" s="13"/>
      <c r="C47" s="13"/>
      <c r="D47" s="6"/>
    </row>
    <row r="48" spans="1:4">
      <c r="A48" s="6"/>
      <c r="B48" s="6"/>
      <c r="C48" s="6"/>
      <c r="D48" s="6"/>
    </row>
  </sheetData>
  <mergeCells count="4">
    <mergeCell ref="B10:C10"/>
    <mergeCell ref="B39:C39"/>
    <mergeCell ref="B41:C41"/>
    <mergeCell ref="B9:C9"/>
  </mergeCells>
  <phoneticPr fontId="0" type="noConversion"/>
  <hyperlinks>
    <hyperlink ref="B39" r:id="rId1"/>
  </hyperlinks>
  <pageMargins left="0.78740157499999996" right="0.78740157499999996" top="0.984251969" bottom="0.984251969" header="0.49212598499999999" footer="0.49212598499999999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InvestGraf </vt:lpstr>
    </vt:vector>
  </TitlesOfParts>
  <LinksUpToDate>false</LinksUpToDate>
  <SharedDoc>false</SharedDoc>
  <HyperlinkBase>www.investgraf.com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juros</dc:title>
  <dc:creator>Desktop</dc:creator>
  <cp:lastModifiedBy>Desktop</cp:lastModifiedBy>
  <dcterms:created xsi:type="dcterms:W3CDTF">2005-11-18T18:31:40Z</dcterms:created>
  <dcterms:modified xsi:type="dcterms:W3CDTF">2020-01-05T00:29:52Z</dcterms:modified>
</cp:coreProperties>
</file>